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20" yWindow="792" windowWidth="22428" windowHeight="8664"/>
  </bookViews>
  <sheets>
    <sheet name="CONTRACHEQUE - GRAM" sheetId="12" r:id="rId1"/>
  </sheets>
  <calcPr calcId="145621"/>
</workbook>
</file>

<file path=xl/calcChain.xml><?xml version="1.0" encoding="utf-8"?>
<calcChain xmlns="http://schemas.openxmlformats.org/spreadsheetml/2006/main">
  <c r="D11" i="12" l="1"/>
  <c r="C8" i="12"/>
  <c r="C7" i="12"/>
  <c r="E2" i="12"/>
  <c r="C9" i="12" l="1"/>
  <c r="C6" i="12" s="1"/>
  <c r="C14" i="12" s="1"/>
  <c r="D12" i="12" l="1"/>
  <c r="C18" i="12" s="1"/>
  <c r="D13" i="12" l="1"/>
  <c r="C16" i="12" s="1"/>
  <c r="C15" i="12" l="1"/>
</calcChain>
</file>

<file path=xl/sharedStrings.xml><?xml version="1.0" encoding="utf-8"?>
<sst xmlns="http://schemas.openxmlformats.org/spreadsheetml/2006/main" count="30" uniqueCount="23">
  <si>
    <t>Vantagens</t>
  </si>
  <si>
    <t>Descontos</t>
  </si>
  <si>
    <t xml:space="preserve"> Informações</t>
  </si>
  <si>
    <t xml:space="preserve">Discriminação                               </t>
  </si>
  <si>
    <t xml:space="preserve">0004 - SOLDO                             </t>
  </si>
  <si>
    <t xml:space="preserve">0100 - TRIENIO                               </t>
  </si>
  <si>
    <t xml:space="preserve">1510 - INDENIZAÇÃO GRAT HABIL PROF </t>
  </si>
  <si>
    <t>0722 - AUXÍLIO TRANSPORTE L6162</t>
  </si>
  <si>
    <t xml:space="preserve"> </t>
  </si>
  <si>
    <t xml:space="preserve">1509 - GRAT REG ESP DE TRAB </t>
  </si>
  <si>
    <t>BASE DE CÁLCULO IRPF</t>
  </si>
  <si>
    <t>DEPENDENTES</t>
  </si>
  <si>
    <t>PARCELA DEDUÇÃO IRPF</t>
  </si>
  <si>
    <t>8999 - IMPOSTO DE RENDA</t>
  </si>
  <si>
    <t>4025 - FUNDO DE SAÚDE</t>
  </si>
  <si>
    <t>8880 - CONTR MILITAR ATIVOS</t>
  </si>
  <si>
    <t>TOTAL SEM IRPF</t>
  </si>
  <si>
    <t>ALIQUOTA DO IRPF</t>
  </si>
  <si>
    <t>TOTAL BRUTO</t>
  </si>
  <si>
    <t>TOTAL LÍQUIDO</t>
  </si>
  <si>
    <t>1515 - GRAT RISCO ATIV MILITAR</t>
  </si>
  <si>
    <r>
      <t xml:space="preserve">SIMULAÇÃO DE CONTRACHEQUE - </t>
    </r>
    <r>
      <rPr>
        <b/>
        <sz val="11"/>
        <color rgb="FFFF0000"/>
        <rFont val="Calibri"/>
        <family val="2"/>
      </rPr>
      <t>COM GRAM</t>
    </r>
  </si>
  <si>
    <t>MUDE SOMENTE OS CAMPOS EM VERDE CONFORME SUAS PARTICULARIDADES.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</si>
</sst>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0.0%"/>
  </numFmts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F0"/>
      <name val="Calibri"/>
      <family val="2"/>
    </font>
    <font>
      <sz val="11"/>
      <color rgb="FF92D05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10" fontId="0" fillId="0" borderId="0" xfId="0" applyNumberFormat="1"/>
    <xf numFmtId="164" fontId="0" fillId="0" borderId="2" xfId="0" applyNumberFormat="1" applyBorder="1"/>
    <xf numFmtId="164" fontId="3" fillId="2" borderId="2" xfId="0" applyNumberFormat="1" applyFont="1" applyFill="1" applyBorder="1"/>
    <xf numFmtId="10" fontId="3" fillId="2" borderId="2" xfId="0" applyNumberFormat="1" applyFont="1" applyFill="1" applyBorder="1"/>
    <xf numFmtId="0" fontId="0" fillId="0" borderId="3" xfId="0" applyBorder="1"/>
    <xf numFmtId="164" fontId="0" fillId="0" borderId="0" xfId="0" applyNumberFormat="1" applyBorder="1"/>
    <xf numFmtId="10" fontId="0" fillId="0" borderId="0" xfId="0" applyNumberFormat="1" applyBorder="1"/>
    <xf numFmtId="0" fontId="0" fillId="0" borderId="8" xfId="0" applyBorder="1"/>
    <xf numFmtId="0" fontId="0" fillId="0" borderId="7" xfId="0" applyBorder="1"/>
    <xf numFmtId="0" fontId="3" fillId="2" borderId="9" xfId="0" applyFont="1" applyFill="1" applyBorder="1"/>
    <xf numFmtId="0" fontId="1" fillId="0" borderId="9" xfId="0" applyFont="1" applyBorder="1"/>
    <xf numFmtId="0" fontId="0" fillId="0" borderId="4" xfId="0" applyBorder="1"/>
    <xf numFmtId="164" fontId="0" fillId="0" borderId="11" xfId="0" applyNumberFormat="1" applyBorder="1"/>
    <xf numFmtId="164" fontId="3" fillId="2" borderId="12" xfId="0" applyNumberFormat="1" applyFont="1" applyFill="1" applyBorder="1"/>
    <xf numFmtId="164" fontId="0" fillId="0" borderId="14" xfId="0" applyNumberFormat="1" applyBorder="1"/>
    <xf numFmtId="10" fontId="1" fillId="0" borderId="12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right"/>
    </xf>
    <xf numFmtId="0" fontId="2" fillId="0" borderId="7" xfId="0" applyFont="1" applyBorder="1"/>
    <xf numFmtId="10" fontId="1" fillId="0" borderId="0" xfId="0" applyNumberFormat="1" applyFont="1" applyBorder="1"/>
    <xf numFmtId="0" fontId="6" fillId="0" borderId="10" xfId="0" applyFont="1" applyFill="1" applyBorder="1"/>
    <xf numFmtId="0" fontId="6" fillId="0" borderId="9" xfId="0" applyFont="1" applyBorder="1"/>
    <xf numFmtId="164" fontId="6" fillId="0" borderId="13" xfId="0" applyNumberFormat="1" applyFont="1" applyBorder="1"/>
    <xf numFmtId="164" fontId="6" fillId="0" borderId="2" xfId="0" applyNumberFormat="1" applyFont="1" applyBorder="1"/>
    <xf numFmtId="164" fontId="1" fillId="0" borderId="0" xfId="0" applyNumberFormat="1" applyFont="1" applyBorder="1"/>
    <xf numFmtId="164" fontId="6" fillId="0" borderId="2" xfId="0" applyNumberFormat="1" applyFont="1" applyFill="1" applyBorder="1"/>
    <xf numFmtId="10" fontId="5" fillId="0" borderId="2" xfId="0" applyNumberFormat="1" applyFont="1" applyFill="1" applyBorder="1" applyAlignment="1">
      <alignment horizontal="right"/>
    </xf>
    <xf numFmtId="0" fontId="6" fillId="0" borderId="9" xfId="0" applyFont="1" applyFill="1" applyBorder="1"/>
    <xf numFmtId="10" fontId="3" fillId="3" borderId="1" xfId="0" applyNumberFormat="1" applyFont="1" applyFill="1" applyBorder="1"/>
    <xf numFmtId="0" fontId="3" fillId="0" borderId="9" xfId="0" applyFont="1" applyFill="1" applyBorder="1"/>
    <xf numFmtId="164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right"/>
    </xf>
    <xf numFmtId="10" fontId="0" fillId="0" borderId="15" xfId="0" applyNumberFormat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/>
    <xf numFmtId="165" fontId="7" fillId="3" borderId="1" xfId="0" applyNumberFormat="1" applyFont="1" applyFill="1" applyBorder="1"/>
    <xf numFmtId="165" fontId="3" fillId="0" borderId="0" xfId="0" applyNumberFormat="1" applyFont="1" applyFill="1" applyBorder="1"/>
    <xf numFmtId="0" fontId="0" fillId="0" borderId="8" xfId="0" applyFill="1" applyBorder="1"/>
    <xf numFmtId="164" fontId="7" fillId="0" borderId="2" xfId="0" applyNumberFormat="1" applyFont="1" applyFill="1" applyBorder="1"/>
    <xf numFmtId="0" fontId="6" fillId="0" borderId="7" xfId="0" applyFont="1" applyBorder="1"/>
    <xf numFmtId="164" fontId="6" fillId="0" borderId="0" xfId="0" applyNumberFormat="1" applyFont="1" applyBorder="1"/>
    <xf numFmtId="0" fontId="7" fillId="0" borderId="9" xfId="0" applyFont="1" applyBorder="1"/>
    <xf numFmtId="0" fontId="6" fillId="0" borderId="10" xfId="0" applyFont="1" applyBorder="1"/>
    <xf numFmtId="10" fontId="0" fillId="3" borderId="6" xfId="0" applyNumberFormat="1" applyFill="1" applyBorder="1"/>
    <xf numFmtId="164" fontId="0" fillId="3" borderId="16" xfId="0" applyNumberFormat="1" applyFill="1" applyBorder="1"/>
    <xf numFmtId="164" fontId="1" fillId="0" borderId="5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64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0" fontId="3" fillId="4" borderId="5" xfId="0" applyFont="1" applyFill="1" applyBorder="1"/>
    <xf numFmtId="164" fontId="0" fillId="4" borderId="16" xfId="0" applyNumberFormat="1" applyFill="1" applyBorder="1"/>
    <xf numFmtId="10" fontId="0" fillId="4" borderId="6" xfId="0" applyNumberFormat="1" applyFill="1" applyBorder="1"/>
    <xf numFmtId="10" fontId="1" fillId="0" borderId="13" xfId="0" applyNumberFormat="1" applyFont="1" applyFill="1" applyBorder="1" applyAlignment="1">
      <alignment horizontal="right"/>
    </xf>
    <xf numFmtId="164" fontId="9" fillId="3" borderId="16" xfId="0" applyNumberFormat="1" applyFont="1" applyFill="1" applyBorder="1"/>
    <xf numFmtId="10" fontId="9" fillId="3" borderId="6" xfId="0" applyNumberFormat="1" applyFont="1" applyFill="1" applyBorder="1"/>
    <xf numFmtId="0" fontId="4" fillId="3" borderId="5" xfId="0" applyFont="1" applyFill="1" applyBorder="1"/>
    <xf numFmtId="0" fontId="8" fillId="3" borderId="5" xfId="0" applyFont="1" applyFill="1" applyBorder="1"/>
    <xf numFmtId="164" fontId="0" fillId="5" borderId="0" xfId="0" applyNumberFormat="1" applyFill="1"/>
    <xf numFmtId="0" fontId="0" fillId="5" borderId="0" xfId="0" applyFill="1"/>
    <xf numFmtId="164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4</xdr:row>
      <xdr:rowOff>171450</xdr:rowOff>
    </xdr:from>
    <xdr:to>
      <xdr:col>7</xdr:col>
      <xdr:colOff>273050</xdr:colOff>
      <xdr:row>5</xdr:row>
      <xdr:rowOff>165100</xdr:rowOff>
    </xdr:to>
    <xdr:sp macro="" textlink="">
      <xdr:nvSpPr>
        <xdr:cNvPr id="2" name="Seta para a esquerda 1"/>
        <xdr:cNvSpPr/>
      </xdr:nvSpPr>
      <xdr:spPr>
        <a:xfrm>
          <a:off x="5791200" y="82550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31750</xdr:colOff>
      <xdr:row>6</xdr:row>
      <xdr:rowOff>0</xdr:rowOff>
    </xdr:from>
    <xdr:to>
      <xdr:col>7</xdr:col>
      <xdr:colOff>279400</xdr:colOff>
      <xdr:row>6</xdr:row>
      <xdr:rowOff>184150</xdr:rowOff>
    </xdr:to>
    <xdr:sp macro="" textlink="">
      <xdr:nvSpPr>
        <xdr:cNvPr id="4" name="Seta para a esquerda 3"/>
        <xdr:cNvSpPr/>
      </xdr:nvSpPr>
      <xdr:spPr>
        <a:xfrm>
          <a:off x="5797550" y="10350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38100</xdr:colOff>
      <xdr:row>7</xdr:row>
      <xdr:rowOff>19050</xdr:rowOff>
    </xdr:from>
    <xdr:to>
      <xdr:col>7</xdr:col>
      <xdr:colOff>285750</xdr:colOff>
      <xdr:row>8</xdr:row>
      <xdr:rowOff>12700</xdr:rowOff>
    </xdr:to>
    <xdr:sp macro="" textlink="">
      <xdr:nvSpPr>
        <xdr:cNvPr id="6" name="Seta para a esquerda 5"/>
        <xdr:cNvSpPr/>
      </xdr:nvSpPr>
      <xdr:spPr>
        <a:xfrm>
          <a:off x="5803900" y="124460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31750</xdr:colOff>
      <xdr:row>10</xdr:row>
      <xdr:rowOff>6350</xdr:rowOff>
    </xdr:from>
    <xdr:to>
      <xdr:col>7</xdr:col>
      <xdr:colOff>279400</xdr:colOff>
      <xdr:row>11</xdr:row>
      <xdr:rowOff>0</xdr:rowOff>
    </xdr:to>
    <xdr:sp macro="" textlink="">
      <xdr:nvSpPr>
        <xdr:cNvPr id="8" name="Seta para a esquerda 7"/>
        <xdr:cNvSpPr/>
      </xdr:nvSpPr>
      <xdr:spPr>
        <a:xfrm>
          <a:off x="5797550" y="17970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19050</xdr:colOff>
      <xdr:row>18</xdr:row>
      <xdr:rowOff>177800</xdr:rowOff>
    </xdr:from>
    <xdr:to>
      <xdr:col>3</xdr:col>
      <xdr:colOff>342900</xdr:colOff>
      <xdr:row>19</xdr:row>
      <xdr:rowOff>171450</xdr:rowOff>
    </xdr:to>
    <xdr:sp macro="" textlink="">
      <xdr:nvSpPr>
        <xdr:cNvPr id="10" name="Seta para a esquerda 9"/>
        <xdr:cNvSpPr/>
      </xdr:nvSpPr>
      <xdr:spPr>
        <a:xfrm>
          <a:off x="4083050" y="34480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19050</xdr:colOff>
      <xdr:row>20</xdr:row>
      <xdr:rowOff>0</xdr:rowOff>
    </xdr:from>
    <xdr:to>
      <xdr:col>3</xdr:col>
      <xdr:colOff>342900</xdr:colOff>
      <xdr:row>20</xdr:row>
      <xdr:rowOff>184150</xdr:rowOff>
    </xdr:to>
    <xdr:sp macro="" textlink="">
      <xdr:nvSpPr>
        <xdr:cNvPr id="11" name="Seta para a esquerda 10"/>
        <xdr:cNvSpPr/>
      </xdr:nvSpPr>
      <xdr:spPr>
        <a:xfrm>
          <a:off x="4083050" y="36512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2762250</xdr:colOff>
      <xdr:row>4</xdr:row>
      <xdr:rowOff>12700</xdr:rowOff>
    </xdr:from>
    <xdr:to>
      <xdr:col>1</xdr:col>
      <xdr:colOff>3086100</xdr:colOff>
      <xdr:row>5</xdr:row>
      <xdr:rowOff>6350</xdr:rowOff>
    </xdr:to>
    <xdr:sp macro="" textlink="">
      <xdr:nvSpPr>
        <xdr:cNvPr id="13" name="Seta para a esquerda 12"/>
        <xdr:cNvSpPr/>
      </xdr:nvSpPr>
      <xdr:spPr>
        <a:xfrm rot="10800000">
          <a:off x="2832100" y="666750"/>
          <a:ext cx="3238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285750</xdr:colOff>
      <xdr:row>2</xdr:row>
      <xdr:rowOff>0</xdr:rowOff>
    </xdr:from>
    <xdr:to>
      <xdr:col>3</xdr:col>
      <xdr:colOff>469900</xdr:colOff>
      <xdr:row>2</xdr:row>
      <xdr:rowOff>158750</xdr:rowOff>
    </xdr:to>
    <xdr:sp macro="" textlink="">
      <xdr:nvSpPr>
        <xdr:cNvPr id="14" name="Seta para a esquerda 13"/>
        <xdr:cNvSpPr/>
      </xdr:nvSpPr>
      <xdr:spPr>
        <a:xfrm rot="5400000">
          <a:off x="4362450" y="266700"/>
          <a:ext cx="1587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zoomScale="120" zoomScaleNormal="120" workbookViewId="0">
      <selection activeCell="K14" sqref="K14"/>
    </sheetView>
  </sheetViews>
  <sheetFormatPr defaultRowHeight="14.4" x14ac:dyDescent="0.3"/>
  <cols>
    <col min="1" max="1" width="1" customWidth="1"/>
    <col min="2" max="2" width="45.33203125" customWidth="1"/>
    <col min="3" max="3" width="12.88671875" style="1" customWidth="1"/>
    <col min="4" max="4" width="10.88671875" style="1" customWidth="1"/>
    <col min="5" max="5" width="12.5546875" style="2" customWidth="1"/>
    <col min="6" max="6" width="1.33203125" customWidth="1"/>
    <col min="7" max="7" width="1.109375" customWidth="1"/>
    <col min="8" max="8" width="5.33203125" style="1" customWidth="1"/>
  </cols>
  <sheetData>
    <row r="1" spans="2:8" ht="7.2" customHeight="1" thickBot="1" x14ac:dyDescent="0.35">
      <c r="H1" s="59"/>
    </row>
    <row r="2" spans="2:8" ht="15" thickBot="1" x14ac:dyDescent="0.35">
      <c r="B2" s="51" t="s">
        <v>21</v>
      </c>
      <c r="C2" s="47" t="s">
        <v>11</v>
      </c>
      <c r="D2" s="35">
        <v>3</v>
      </c>
      <c r="E2" s="48">
        <f>(D2*189.59)</f>
        <v>568.77</v>
      </c>
      <c r="F2" s="6"/>
      <c r="H2" s="59"/>
    </row>
    <row r="3" spans="2:8" x14ac:dyDescent="0.3">
      <c r="B3" s="10"/>
      <c r="C3" s="7"/>
      <c r="D3" s="7"/>
      <c r="E3" s="8"/>
      <c r="F3" s="9"/>
      <c r="H3" s="59"/>
    </row>
    <row r="4" spans="2:8" ht="15" thickBot="1" x14ac:dyDescent="0.35">
      <c r="B4" s="11" t="s">
        <v>3</v>
      </c>
      <c r="C4" s="15" t="s">
        <v>0</v>
      </c>
      <c r="D4" s="4" t="s">
        <v>1</v>
      </c>
      <c r="E4" s="5" t="s">
        <v>2</v>
      </c>
      <c r="F4" s="9"/>
      <c r="H4" s="59"/>
    </row>
    <row r="5" spans="2:8" ht="15" thickBot="1" x14ac:dyDescent="0.35">
      <c r="B5" s="21" t="s">
        <v>4</v>
      </c>
      <c r="C5" s="36">
        <v>1736.75</v>
      </c>
      <c r="D5" s="14">
        <v>0</v>
      </c>
      <c r="E5" s="17" t="s">
        <v>8</v>
      </c>
      <c r="F5" s="9"/>
      <c r="H5" s="59"/>
    </row>
    <row r="6" spans="2:8" ht="15" thickBot="1" x14ac:dyDescent="0.35">
      <c r="B6" s="22" t="s">
        <v>5</v>
      </c>
      <c r="C6" s="23">
        <f>(C5+C7+C8+C9)*E6</f>
        <v>4063.9949999999999</v>
      </c>
      <c r="D6" s="16">
        <v>0</v>
      </c>
      <c r="E6" s="29">
        <v>0.4</v>
      </c>
      <c r="F6" s="9"/>
      <c r="H6" s="61"/>
    </row>
    <row r="7" spans="2:8" ht="15" thickBot="1" x14ac:dyDescent="0.35">
      <c r="B7" s="22" t="s">
        <v>9</v>
      </c>
      <c r="C7" s="24">
        <f>(C5*E7)</f>
        <v>2605.125</v>
      </c>
      <c r="D7" s="16">
        <v>0</v>
      </c>
      <c r="E7" s="29">
        <v>1.5</v>
      </c>
      <c r="F7" s="9"/>
      <c r="H7" s="61"/>
    </row>
    <row r="8" spans="2:8" ht="15" thickBot="1" x14ac:dyDescent="0.35">
      <c r="B8" s="12" t="s">
        <v>6</v>
      </c>
      <c r="C8" s="3">
        <f>(C5*E8)</f>
        <v>1910.4250000000002</v>
      </c>
      <c r="D8" s="16">
        <v>0</v>
      </c>
      <c r="E8" s="29">
        <v>1.1000000000000001</v>
      </c>
      <c r="F8" s="9"/>
      <c r="H8" s="59"/>
    </row>
    <row r="9" spans="2:8" x14ac:dyDescent="0.3">
      <c r="B9" s="22" t="s">
        <v>20</v>
      </c>
      <c r="C9" s="3">
        <f>(C5+C7+C8)*E9</f>
        <v>3907.6875</v>
      </c>
      <c r="D9" s="16">
        <v>0</v>
      </c>
      <c r="E9" s="54">
        <v>0.625</v>
      </c>
      <c r="F9" s="9"/>
      <c r="H9" s="59"/>
    </row>
    <row r="10" spans="2:8" ht="15" thickBot="1" x14ac:dyDescent="0.35">
      <c r="B10" s="10" t="s">
        <v>7</v>
      </c>
      <c r="C10" s="3">
        <v>100</v>
      </c>
      <c r="D10" s="3">
        <v>0</v>
      </c>
      <c r="E10" s="33"/>
      <c r="F10" s="9"/>
      <c r="H10" s="59"/>
    </row>
    <row r="11" spans="2:8" ht="15" thickBot="1" x14ac:dyDescent="0.35">
      <c r="B11" s="12" t="s">
        <v>14</v>
      </c>
      <c r="C11" s="3">
        <v>0</v>
      </c>
      <c r="D11" s="16">
        <f>(C5*E11)</f>
        <v>243.14500000000001</v>
      </c>
      <c r="E11" s="34">
        <v>0.14000000000000001</v>
      </c>
      <c r="F11" s="9"/>
      <c r="H11" s="59"/>
    </row>
    <row r="12" spans="2:8" x14ac:dyDescent="0.3">
      <c r="B12" s="12" t="s">
        <v>15</v>
      </c>
      <c r="C12" s="3">
        <v>0</v>
      </c>
      <c r="D12" s="3">
        <f>((C5+C6+C7+C8+C9)*E12)</f>
        <v>1493.5181624999998</v>
      </c>
      <c r="E12" s="18">
        <v>0.105</v>
      </c>
      <c r="F12" s="9"/>
      <c r="H12" s="59"/>
    </row>
    <row r="13" spans="2:8" x14ac:dyDescent="0.3">
      <c r="B13" s="28" t="s">
        <v>13</v>
      </c>
      <c r="C13" s="26"/>
      <c r="D13" s="26">
        <f>(C18*C21)-C20</f>
        <v>2408.2410678124993</v>
      </c>
      <c r="E13" s="27" t="s">
        <v>8</v>
      </c>
      <c r="F13" s="9"/>
      <c r="H13" s="59"/>
    </row>
    <row r="14" spans="2:8" x14ac:dyDescent="0.3">
      <c r="B14" s="30" t="s">
        <v>18</v>
      </c>
      <c r="C14" s="31">
        <f>SUM(C5:C10)</f>
        <v>14323.982499999998</v>
      </c>
      <c r="D14" s="31"/>
      <c r="E14" s="32"/>
      <c r="F14" s="9"/>
      <c r="H14" s="59"/>
    </row>
    <row r="15" spans="2:8" x14ac:dyDescent="0.3">
      <c r="B15" s="30" t="s">
        <v>16</v>
      </c>
      <c r="C15" s="31">
        <f>(C14-D13)</f>
        <v>11915.741432187499</v>
      </c>
      <c r="D15" s="31"/>
      <c r="E15" s="32"/>
      <c r="F15" s="9"/>
      <c r="H15" s="59"/>
    </row>
    <row r="16" spans="2:8" x14ac:dyDescent="0.3">
      <c r="B16" s="30" t="s">
        <v>19</v>
      </c>
      <c r="C16" s="31">
        <f>(C14-D11-D12-D13)</f>
        <v>10179.078269687498</v>
      </c>
      <c r="D16" s="49"/>
      <c r="E16" s="50"/>
      <c r="F16" s="9"/>
      <c r="H16" s="59"/>
    </row>
    <row r="17" spans="2:8" x14ac:dyDescent="0.3">
      <c r="B17" s="10"/>
      <c r="C17" s="7"/>
      <c r="D17" s="7" t="s">
        <v>8</v>
      </c>
      <c r="E17" s="8"/>
      <c r="F17" s="9"/>
      <c r="H17" s="61"/>
    </row>
    <row r="18" spans="2:8" x14ac:dyDescent="0.3">
      <c r="B18" s="43" t="s">
        <v>10</v>
      </c>
      <c r="C18" s="40">
        <f>(C14-D11-D12-E2-C10)</f>
        <v>11918.549337499997</v>
      </c>
      <c r="D18" s="25" t="s">
        <v>8</v>
      </c>
      <c r="E18" s="20" t="s">
        <v>8</v>
      </c>
      <c r="F18" s="9"/>
      <c r="H18" s="60"/>
    </row>
    <row r="19" spans="2:8" ht="15" thickBot="1" x14ac:dyDescent="0.35">
      <c r="B19" s="41"/>
      <c r="C19" s="42"/>
      <c r="D19" s="7" t="s">
        <v>8</v>
      </c>
      <c r="E19" s="8"/>
      <c r="F19" s="9"/>
      <c r="H19" s="60"/>
    </row>
    <row r="20" spans="2:8" ht="15" thickBot="1" x14ac:dyDescent="0.35">
      <c r="B20" s="44" t="s">
        <v>12</v>
      </c>
      <c r="C20" s="36">
        <v>869.36</v>
      </c>
      <c r="D20" s="7"/>
      <c r="E20" s="8"/>
      <c r="F20" s="9"/>
      <c r="H20" s="60"/>
    </row>
    <row r="21" spans="2:8" ht="15" thickBot="1" x14ac:dyDescent="0.35">
      <c r="B21" s="44" t="s">
        <v>17</v>
      </c>
      <c r="C21" s="37">
        <v>0.27500000000000002</v>
      </c>
      <c r="D21" s="7"/>
      <c r="E21" s="8"/>
      <c r="F21" s="9"/>
      <c r="H21" s="60"/>
    </row>
    <row r="22" spans="2:8" ht="15" thickBot="1" x14ac:dyDescent="0.35">
      <c r="B22" s="19"/>
      <c r="C22" s="38"/>
      <c r="D22" s="7"/>
      <c r="E22" s="8"/>
      <c r="F22" s="9"/>
      <c r="H22" s="60"/>
    </row>
    <row r="23" spans="2:8" ht="15" thickBot="1" x14ac:dyDescent="0.35">
      <c r="B23" s="51" t="s">
        <v>21</v>
      </c>
      <c r="C23" s="52"/>
      <c r="D23" s="52"/>
      <c r="E23" s="53"/>
      <c r="F23" s="9"/>
      <c r="H23" s="60"/>
    </row>
    <row r="24" spans="2:8" ht="15" thickBot="1" x14ac:dyDescent="0.35">
      <c r="B24" s="57" t="s">
        <v>22</v>
      </c>
      <c r="C24" s="46"/>
      <c r="D24" s="46"/>
      <c r="E24" s="45"/>
      <c r="F24" s="39"/>
      <c r="H24" s="60"/>
    </row>
    <row r="25" spans="2:8" ht="15" thickBot="1" x14ac:dyDescent="0.35">
      <c r="B25" s="58" t="s">
        <v>22</v>
      </c>
      <c r="C25" s="55"/>
      <c r="D25" s="55"/>
      <c r="E25" s="56"/>
      <c r="F25" s="13"/>
      <c r="H25" s="60"/>
    </row>
    <row r="26" spans="2:8" ht="5.4" customHeight="1" x14ac:dyDescent="0.3">
      <c r="H2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CONTRACHEQUE - GRAM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Adamo Ferreira</cp:lastModifiedBy>
  <dcterms:created xsi:type="dcterms:W3CDTF">2021-06-30T18:00:08Z</dcterms:created>
  <dcterms:modified xsi:type="dcterms:W3CDTF">2023-01-05T17:43:38Z</dcterms:modified>
</cp:coreProperties>
</file>